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0" documentId="13_ncr:1_{6FBAB9D8-15D3-4A56-B2CD-65AD628D8211}" xr6:coauthVersionLast="45" xr6:coauthVersionMax="45" xr10:uidLastSave="{00000000-0000-0000-0000-000000000000}"/>
  <bookViews>
    <workbookView xWindow="1044" yWindow="1440" windowWidth="11508" windowHeight="10920" activeTab="1" xr2:uid="{00000000-000D-0000-FFFF-FFFF00000000}"/>
  </bookViews>
  <sheets>
    <sheet name="Start" sheetId="2" r:id="rId1"/>
    <sheet name="Personal Monthly Budge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7" i="1" l="1"/>
  <c r="J14" i="1" s="1"/>
  <c r="E36" i="1"/>
  <c r="E35" i="1"/>
  <c r="E34" i="1"/>
  <c r="E33" i="1"/>
  <c r="E32" i="1"/>
  <c r="E31" i="1"/>
  <c r="C37" i="1"/>
  <c r="D37" i="1"/>
  <c r="C25" i="1"/>
  <c r="D25" i="1"/>
  <c r="C10" i="1" l="1"/>
  <c r="C12" i="1" s="1"/>
  <c r="J16" i="1"/>
  <c r="J18" i="1" s="1"/>
  <c r="E15" i="1"/>
  <c r="E16" i="1"/>
  <c r="E17" i="1"/>
  <c r="E18" i="1"/>
  <c r="E19" i="1"/>
  <c r="E20" i="1"/>
  <c r="E21" i="1"/>
  <c r="E22" i="1"/>
  <c r="E23" i="1"/>
  <c r="E24" i="1"/>
  <c r="E28" i="1"/>
  <c r="E29" i="1"/>
  <c r="E30" i="1"/>
  <c r="E37" i="1" l="1"/>
  <c r="E25" i="1"/>
</calcChain>
</file>

<file path=xl/sharedStrings.xml><?xml version="1.0" encoding="utf-8"?>
<sst xmlns="http://schemas.openxmlformats.org/spreadsheetml/2006/main" count="66" uniqueCount="61">
  <si>
    <t>HOUSING</t>
  </si>
  <si>
    <t>Projected Cost</t>
  </si>
  <si>
    <t>Actual Cost</t>
  </si>
  <si>
    <t>Difference</t>
  </si>
  <si>
    <t>FOOD</t>
  </si>
  <si>
    <t>Subtotal</t>
  </si>
  <si>
    <t>Use this Personal Monthly Budget worksheet to track your Projected and Actual Monthly Income and Projected and Actual Cost.</t>
  </si>
  <si>
    <t>Enter expenses incurred on various categories in respective tables.</t>
  </si>
  <si>
    <t>Note: </t>
  </si>
  <si>
    <t>Additional instructions have been provided in column A in PERSONAL MONTHLY BUDGET worksheet. This text has been intentionally hidden. To remove text, select column A, then select DELETE. To unhide text, select column A, then change font color.</t>
  </si>
  <si>
    <t>To learn more about tables in the worksheet, press SHIFT and then F10 within a table, select the TABLE option, and then select ALTERNATIVE TEXT.</t>
  </si>
  <si>
    <t>Create a Personal Monthly Budget in this worksheet. Helpful instructions on how to use this worksheet are in cells in this column. Arrow down to get started.</t>
  </si>
  <si>
    <t>Projected Balance, Actual Balance, and Difference are auto calculated.</t>
  </si>
  <si>
    <t>About this Template</t>
  </si>
  <si>
    <t>Title of this worksheet is in cell at right. Next instruction is in cell A5.</t>
  </si>
  <si>
    <t>Total Actual Cost</t>
  </si>
  <si>
    <t>Actual Monthly Income label is in cell at right. Enter Income 1 in cell C10 and Extra Income in C11 to calculate Total monthly income in C12. Next instruction is in cell A14.</t>
  </si>
  <si>
    <t>Enter details in Housing table starting in cell at right and in Entertainment table starting in cell G14. Next instruction is in cell A27.</t>
  </si>
  <si>
    <t>Enter details in Transportation table starting in cell at right and in Loans table starting in cell G26. Next instruction is in cell A37.</t>
  </si>
  <si>
    <t>Enter details in Food table starting in cell at right and in Savings table starting in cell G42. Next instruction is in cell A50.</t>
  </si>
  <si>
    <t>Enter details in Pets table starting in cell at right and in Gifts table starting in cell G48. Next instruction is in cell A58.</t>
  </si>
  <si>
    <t>Enter details in Personal Care table starting in cell at right and in Legal table starting in cell G54. Next instruction is in cell A61.</t>
  </si>
  <si>
    <t>Total Projected Cost is auto calculated in cell J61, Total Actual Cost in J63, and Total Difference in J65.</t>
  </si>
  <si>
    <t>Projected Monthly Income label is in cell at right. Enter Income 1 in cell C5 and Extra Income in C6 to calculate Total monthly income in C7. Next instruction is in cell A7.</t>
  </si>
  <si>
    <t>Projected Balance is auto calculated in cell H4, Actual Balance in H6, and Difference in H8. Next instruction is in cell A9.</t>
  </si>
  <si>
    <t>Enter details in Insurance table starting in cell at right and in Taxes table starting in cell G35. Next instruction is in cell A44.</t>
  </si>
  <si>
    <t>Club Budget</t>
  </si>
  <si>
    <t>Budget</t>
  </si>
  <si>
    <t>Total Budget</t>
  </si>
  <si>
    <t>What is used</t>
  </si>
  <si>
    <t>Spent</t>
  </si>
  <si>
    <t>Total Spent</t>
  </si>
  <si>
    <t>LoneStar Cooking</t>
  </si>
  <si>
    <t>Printer Paper</t>
  </si>
  <si>
    <t>Printer Personal</t>
  </si>
  <si>
    <t>Printer Ink</t>
  </si>
  <si>
    <t>Paper Plates</t>
  </si>
  <si>
    <t>Napkins</t>
  </si>
  <si>
    <t>Cultery</t>
  </si>
  <si>
    <t>Trash Bags</t>
  </si>
  <si>
    <t>Plastic Cups</t>
  </si>
  <si>
    <t>Carrots (3x1lb)</t>
  </si>
  <si>
    <t>Onions (5lb)</t>
  </si>
  <si>
    <t>Chicken</t>
  </si>
  <si>
    <t>Salt</t>
  </si>
  <si>
    <t>Bell pepper</t>
  </si>
  <si>
    <t>Black Pepper</t>
  </si>
  <si>
    <t>Olive Oil</t>
  </si>
  <si>
    <t xml:space="preserve">Rice </t>
  </si>
  <si>
    <t>Water</t>
  </si>
  <si>
    <t>Cookware</t>
  </si>
  <si>
    <t>Total Left</t>
  </si>
  <si>
    <t>Column2</t>
  </si>
  <si>
    <t>Team Members</t>
  </si>
  <si>
    <t>Za'nya, Wallace</t>
  </si>
  <si>
    <t>Sebastian, Gallego</t>
  </si>
  <si>
    <t>Lora, Abousaway</t>
  </si>
  <si>
    <t>Lautaro, Putallaz</t>
  </si>
  <si>
    <t>Jessica, Keith</t>
  </si>
  <si>
    <t>Jessica, Geale</t>
  </si>
  <si>
    <t>Zero, Labrecque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</si>
</sst>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8" formatCode="&quot;$&quot;#,##0.00_);[Red]\(&quot;$&quot;#,##0.00\)"/>
    <numFmt numFmtId="43" formatCode="_(* #,##0.00_);_(* \(#,##0.00\);_(* &quot;-&quot;??_);_(@_)"/>
    <numFmt numFmtId="164" formatCode="&quot;$&quot;#,##0.00"/>
    <numFmt numFmtId="165" formatCode="[&lt;=9999999]###\-####;\(###\)\ ###\-####"/>
    <numFmt numFmtId="166" formatCode="_(* #,##0_);_(* \(#,##0\);_(* &quot;-&quot;??_);_(@_)"/>
  </numFmts>
  <fonts count="22" x14ac:knownFonts="1">
    <font>
      <sz val="10"/>
      <color theme="1" tint="0.2499465926084170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0"/>
      <color theme="1" tint="0.24994659260841701"/>
      <name val="Rockwell"/>
      <family val="2"/>
      <scheme val="major"/>
    </font>
    <font>
      <b/>
      <sz val="10"/>
      <color theme="1" tint="0.24994659260841701"/>
      <name val="Rockwell"/>
      <family val="2"/>
      <scheme val="major"/>
    </font>
    <font>
      <sz val="22"/>
      <color theme="3" tint="0.24994659260841701"/>
      <name val="Rockwell"/>
      <family val="2"/>
      <scheme val="major"/>
    </font>
    <font>
      <sz val="11"/>
      <color theme="0"/>
      <name val="Lucida Sans"/>
      <family val="2"/>
      <scheme val="minor"/>
    </font>
    <font>
      <sz val="11"/>
      <color theme="1" tint="0.24994659260841701"/>
      <name val="Lucida Sans"/>
      <family val="2"/>
      <scheme val="minor"/>
    </font>
    <font>
      <b/>
      <sz val="11"/>
      <color theme="1" tint="0.24994659260841701"/>
      <name val="Lucida Sans"/>
      <family val="2"/>
      <scheme val="minor"/>
    </font>
    <font>
      <sz val="10"/>
      <color theme="0"/>
      <name val="Lucida Sans"/>
      <family val="2"/>
      <scheme val="minor"/>
    </font>
    <font>
      <sz val="16"/>
      <color theme="5" tint="-0.499984740745262"/>
      <name val="Rockwell"/>
      <family val="1"/>
      <scheme val="major"/>
    </font>
    <font>
      <sz val="12"/>
      <name val="Lucida Sans"/>
      <family val="2"/>
      <charset val="238"/>
      <scheme val="minor"/>
    </font>
    <font>
      <sz val="11"/>
      <color theme="4" tint="-0.499984740745262"/>
      <name val="Lucida Sans"/>
      <family val="2"/>
      <scheme val="minor"/>
    </font>
    <font>
      <sz val="14"/>
      <color theme="0"/>
      <name val="Rockwell"/>
      <family val="1"/>
      <scheme val="major"/>
    </font>
    <font>
      <b/>
      <sz val="12"/>
      <name val="Lucida Sans"/>
      <family val="2"/>
      <charset val="238"/>
      <scheme val="minor"/>
    </font>
    <font>
      <sz val="36"/>
      <color theme="5" tint="-0.499984740745262"/>
      <name val="Rockwell"/>
      <family val="2"/>
      <scheme val="major"/>
    </font>
    <font>
      <sz val="12"/>
      <color theme="1" tint="0.24994659260841701"/>
      <name val="Lucida Sans"/>
      <family val="2"/>
      <scheme val="minor"/>
    </font>
    <font>
      <sz val="12"/>
      <color theme="1" tint="0.24994659260841701"/>
      <name val="Rockwell"/>
      <family val="1"/>
      <scheme val="major"/>
    </font>
    <font>
      <b/>
      <sz val="12"/>
      <color theme="1" tint="0.24994659260841701"/>
      <name val="Lucida Sans"/>
      <family val="2"/>
      <charset val="238"/>
      <scheme val="minor"/>
    </font>
    <font>
      <u/>
      <sz val="10"/>
      <color theme="10"/>
      <name val="Lucida Sans"/>
      <family val="2"/>
      <scheme val="minor"/>
    </font>
    <font>
      <sz val="10"/>
      <color theme="1" tint="0.24994659260841701"/>
      <name val="Lucida Sans"/>
      <family val="2"/>
      <scheme val="minor"/>
    </font>
    <font>
      <b/>
      <sz val="12"/>
      <color theme="5"/>
      <name val="Lucida Sans"/>
      <family val="2"/>
      <charset val="238"/>
      <scheme val="minor"/>
    </font>
    <font>
      <b/>
      <sz val="10"/>
      <color theme="1" tint="0.24994659260841701"/>
      <name val="Lucida Sans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1" applyNumberFormat="0" applyFill="0" applyAlignment="0" applyProtection="0"/>
    <xf numFmtId="0" fontId="2" fillId="0" borderId="2" applyNumberFormat="0" applyFill="0" applyBorder="0" applyAlignment="0" applyProtection="0"/>
    <xf numFmtId="0" fontId="3" fillId="0" borderId="3" applyNumberFormat="0" applyFill="0" applyBorder="0" applyAlignment="0" applyProtection="0"/>
    <xf numFmtId="165" fontId="11" fillId="0" borderId="0" applyFont="0" applyFill="0" applyBorder="0" applyAlignment="0" applyProtection="0"/>
    <xf numFmtId="14" fontId="1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43" fontId="19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 applyAlignment="1">
      <alignment vertical="center" wrapText="1"/>
    </xf>
    <xf numFmtId="0" fontId="5" fillId="0" borderId="0" xfId="0" applyFont="1"/>
    <xf numFmtId="0" fontId="8" fillId="0" borderId="0" xfId="0" applyFont="1"/>
    <xf numFmtId="0" fontId="0" fillId="0" borderId="0" xfId="0" applyAlignment="1">
      <alignment vertical="center"/>
    </xf>
    <xf numFmtId="0" fontId="9" fillId="3" borderId="0" xfId="2" applyFont="1" applyFill="1" applyBorder="1" applyAlignment="1">
      <alignment horizontal="center" vertical="center"/>
    </xf>
    <xf numFmtId="0" fontId="2" fillId="0" borderId="0" xfId="2" applyBorder="1" applyAlignment="1">
      <alignment vertical="center" wrapText="1"/>
    </xf>
    <xf numFmtId="0" fontId="2" fillId="0" borderId="0" xfId="2" applyBorder="1" applyAlignment="1">
      <alignment vertical="center"/>
    </xf>
    <xf numFmtId="0" fontId="10" fillId="2" borderId="4" xfId="2" applyFont="1" applyFill="1" applyBorder="1" applyAlignment="1">
      <alignment vertical="center"/>
    </xf>
    <xf numFmtId="8" fontId="10" fillId="2" borderId="6" xfId="0" applyNumberFormat="1" applyFont="1" applyFill="1" applyBorder="1" applyAlignment="1">
      <alignment vertical="center"/>
    </xf>
    <xf numFmtId="8" fontId="13" fillId="5" borderId="6" xfId="0" applyNumberFormat="1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" fillId="3" borderId="0" xfId="0" applyFont="1" applyFill="1"/>
    <xf numFmtId="0" fontId="4" fillId="3" borderId="0" xfId="1" applyFill="1" applyBorder="1"/>
    <xf numFmtId="0" fontId="15" fillId="0" borderId="0" xfId="0" applyFont="1"/>
    <xf numFmtId="0" fontId="17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5" fillId="0" borderId="0" xfId="0" applyFont="1" applyAlignment="1">
      <alignment horizontal="center"/>
    </xf>
    <xf numFmtId="0" fontId="18" fillId="0" borderId="0" xfId="6" applyAlignment="1">
      <alignment vertical="center"/>
    </xf>
    <xf numFmtId="0" fontId="0" fillId="0" borderId="0" xfId="0" applyFill="1"/>
    <xf numFmtId="0" fontId="14" fillId="3" borderId="0" xfId="1" applyFont="1" applyFill="1" applyBorder="1" applyAlignment="1">
      <alignment horizontal="left" vertical="center"/>
    </xf>
    <xf numFmtId="8" fontId="13" fillId="8" borderId="8" xfId="0" applyNumberFormat="1" applyFont="1" applyFill="1" applyBorder="1" applyAlignment="1">
      <alignment horizontal="right" vertical="center" indent="1"/>
    </xf>
    <xf numFmtId="166" fontId="13" fillId="8" borderId="13" xfId="7" applyNumberFormat="1" applyFont="1" applyFill="1" applyBorder="1" applyAlignment="1">
      <alignment horizontal="right" vertical="center" wrapText="1" indent="1"/>
    </xf>
    <xf numFmtId="0" fontId="0" fillId="0" borderId="13" xfId="0" applyBorder="1"/>
    <xf numFmtId="0" fontId="2" fillId="0" borderId="13" xfId="2" applyBorder="1" applyAlignment="1">
      <alignment vertical="center"/>
    </xf>
    <xf numFmtId="0" fontId="2" fillId="0" borderId="13" xfId="2" applyBorder="1" applyAlignment="1">
      <alignment horizontal="left" vertical="center"/>
    </xf>
    <xf numFmtId="8" fontId="3" fillId="0" borderId="13" xfId="0" applyNumberFormat="1" applyFont="1" applyBorder="1" applyAlignment="1">
      <alignment vertical="center"/>
    </xf>
    <xf numFmtId="0" fontId="21" fillId="0" borderId="13" xfId="0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10" fillId="6" borderId="6" xfId="2" applyFont="1" applyFill="1" applyBorder="1" applyAlignment="1">
      <alignment horizontal="left" vertical="center" wrapText="1" indent="1"/>
    </xf>
    <xf numFmtId="8" fontId="20" fillId="7" borderId="6" xfId="0" applyNumberFormat="1" applyFont="1" applyFill="1" applyBorder="1" applyAlignment="1">
      <alignment horizontal="right" vertical="center" indent="1"/>
    </xf>
    <xf numFmtId="8" fontId="13" fillId="7" borderId="6" xfId="0" applyNumberFormat="1" applyFont="1" applyFill="1" applyBorder="1" applyAlignment="1">
      <alignment horizontal="right" vertical="center" indent="1"/>
    </xf>
    <xf numFmtId="0" fontId="10" fillId="8" borderId="9" xfId="2" applyFont="1" applyFill="1" applyBorder="1" applyAlignment="1">
      <alignment horizontal="left" vertical="center" wrapText="1" indent="1"/>
    </xf>
    <xf numFmtId="0" fontId="10" fillId="8" borderId="7" xfId="2" applyFont="1" applyFill="1" applyBorder="1" applyAlignment="1">
      <alignment horizontal="left" vertical="center" wrapText="1" indent="1"/>
    </xf>
    <xf numFmtId="0" fontId="10" fillId="8" borderId="10" xfId="2" applyFont="1" applyFill="1" applyBorder="1" applyAlignment="1">
      <alignment horizontal="left" vertical="center" wrapText="1" indent="1"/>
    </xf>
    <xf numFmtId="0" fontId="10" fillId="8" borderId="11" xfId="2" applyFont="1" applyFill="1" applyBorder="1" applyAlignment="1">
      <alignment horizontal="left" vertical="center" wrapText="1" indent="1"/>
    </xf>
    <xf numFmtId="0" fontId="10" fillId="8" borderId="12" xfId="2" applyFont="1" applyFill="1" applyBorder="1" applyAlignment="1">
      <alignment horizontal="left" vertical="center" wrapText="1" indent="1"/>
    </xf>
    <xf numFmtId="0" fontId="12" fillId="4" borderId="4" xfId="3" applyFont="1" applyFill="1" applyBorder="1" applyAlignment="1">
      <alignment vertical="center"/>
    </xf>
    <xf numFmtId="0" fontId="12" fillId="4" borderId="5" xfId="3" applyFont="1" applyFill="1" applyBorder="1" applyAlignment="1">
      <alignment vertical="center"/>
    </xf>
  </cellXfs>
  <cellStyles count="8">
    <cellStyle name="Comma" xfId="7" builtinId="3"/>
    <cellStyle name="Date" xfId="5" xr:uid="{FE33F3B2-B201-45AD-A81E-81BCB12ED9D2}"/>
    <cellStyle name="Heading 1" xfId="1" builtinId="16" customBuiltin="1"/>
    <cellStyle name="Heading 2" xfId="2" builtinId="17" customBuiltin="1"/>
    <cellStyle name="Heading 3" xfId="3" builtinId="18" customBuiltin="1"/>
    <cellStyle name="Hyperlink" xfId="6" builtinId="8"/>
    <cellStyle name="Normal" xfId="0" builtinId="0" customBuiltin="1"/>
    <cellStyle name="Phone" xfId="4" xr:uid="{70E46558-98AC-446F-861A-54F270CBD905}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charset val="238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charset val="238"/>
        <scheme val="minor"/>
      </font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alignment horizontal="general" vertical="center" textRotation="0" wrapText="0" indent="0" justifyLastLine="0" shrinkToFit="0" readingOrder="0"/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border>
        <top style="thin">
          <color theme="6" tint="-0.499984740745262"/>
        </top>
      </border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2" defaultTableStyle="TableStyleLight9" defaultPivotStyle="PivotStyleLight16">
    <tableStyle name="Address Book" pivot="0" count="5" xr9:uid="{00000000-0011-0000-FFFF-FFFF00000000}">
      <tableStyleElement type="wholeTable" dxfId="35"/>
      <tableStyleElement type="headerRow" dxfId="34"/>
      <tableStyleElement type="totalRow" dxfId="33"/>
      <tableStyleElement type="firstRowStripe" dxfId="32"/>
      <tableStyleElement type="secondRowStripe" dxfId="31"/>
    </tableStyle>
    <tableStyle name="Personal monthly budget" pivot="0" count="7" xr9:uid="{DF2684C2-C435-47FA-9646-E632C3AE8948}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699-454A-A26E-60A4A3177D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699-454A-A26E-60A4A3177D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699-454A-A26E-60A4A3177D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699-454A-A26E-60A4A3177D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699-454A-A26E-60A4A3177D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C699-454A-A26E-60A4A3177D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C699-454A-A26E-60A4A3177D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C699-454A-A26E-60A4A3177D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C699-454A-A26E-60A4A3177D4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'Personal Monthly Budget'!$B$15:$B$23</c:f>
              <c:strCache>
                <c:ptCount val="9"/>
                <c:pt idx="0">
                  <c:v>Printer Personal</c:v>
                </c:pt>
                <c:pt idx="1">
                  <c:v>Printer Paper</c:v>
                </c:pt>
                <c:pt idx="2">
                  <c:v>Printer Ink</c:v>
                </c:pt>
                <c:pt idx="3">
                  <c:v>Paper Plates</c:v>
                </c:pt>
                <c:pt idx="4">
                  <c:v>Napkins</c:v>
                </c:pt>
                <c:pt idx="5">
                  <c:v>Cultery</c:v>
                </c:pt>
                <c:pt idx="6">
                  <c:v>Trash Bags</c:v>
                </c:pt>
                <c:pt idx="7">
                  <c:v>Plastic Cups</c:v>
                </c:pt>
                <c:pt idx="8">
                  <c:v>Cookware</c:v>
                </c:pt>
              </c:strCache>
            </c:strRef>
          </c:cat>
          <c:val>
            <c:numRef>
              <c:f>'Personal Monthly Budget'!$D$15:$D$23</c:f>
              <c:numCache>
                <c:formatCode>"$"#,##0.00</c:formatCode>
                <c:ptCount val="9"/>
                <c:pt idx="0">
                  <c:v>0</c:v>
                </c:pt>
                <c:pt idx="1">
                  <c:v>3.72</c:v>
                </c:pt>
                <c:pt idx="2">
                  <c:v>39.97</c:v>
                </c:pt>
                <c:pt idx="3">
                  <c:v>10.97</c:v>
                </c:pt>
                <c:pt idx="4">
                  <c:v>2.98</c:v>
                </c:pt>
                <c:pt idx="5">
                  <c:v>11.78</c:v>
                </c:pt>
                <c:pt idx="6">
                  <c:v>5.98</c:v>
                </c:pt>
                <c:pt idx="7">
                  <c:v>9.98</c:v>
                </c:pt>
                <c:pt idx="8">
                  <c:v>99.97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67-443E-B85B-E364DCC2EB3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36F-4008-8001-3A9776E190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36F-4008-8001-3A9776E190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36F-4008-8001-3A9776E190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36F-4008-8001-3A9776E190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36F-4008-8001-3A9776E190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36F-4008-8001-3A9776E190A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36F-4008-8001-3A9776E190A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36F-4008-8001-3A9776E190A8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36F-4008-8001-3A9776E190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'Personal Monthly Budget'!$B$28:$B$36</c:f>
              <c:strCache>
                <c:ptCount val="9"/>
                <c:pt idx="0">
                  <c:v>Carrots (3x1lb)</c:v>
                </c:pt>
                <c:pt idx="1">
                  <c:v>Onions (5lb)</c:v>
                </c:pt>
                <c:pt idx="2">
                  <c:v>Chicken</c:v>
                </c:pt>
                <c:pt idx="3">
                  <c:v>Salt</c:v>
                </c:pt>
                <c:pt idx="4">
                  <c:v>Bell pepper</c:v>
                </c:pt>
                <c:pt idx="5">
                  <c:v>Black Pepper</c:v>
                </c:pt>
                <c:pt idx="6">
                  <c:v>Olive Oil</c:v>
                </c:pt>
                <c:pt idx="7">
                  <c:v>Rice </c:v>
                </c:pt>
                <c:pt idx="8">
                  <c:v>Water</c:v>
                </c:pt>
              </c:strCache>
            </c:strRef>
          </c:cat>
          <c:val>
            <c:numRef>
              <c:f>'Personal Monthly Budget'!$D$28:$D$36</c:f>
              <c:numCache>
                <c:formatCode>"$"#,##0.00</c:formatCode>
                <c:ptCount val="9"/>
                <c:pt idx="0">
                  <c:v>3.84</c:v>
                </c:pt>
                <c:pt idx="1">
                  <c:v>4.6500000000000004</c:v>
                </c:pt>
                <c:pt idx="2">
                  <c:v>19.34</c:v>
                </c:pt>
                <c:pt idx="3">
                  <c:v>0.78</c:v>
                </c:pt>
                <c:pt idx="4">
                  <c:v>4.08</c:v>
                </c:pt>
                <c:pt idx="5">
                  <c:v>4.3600000000000003</c:v>
                </c:pt>
                <c:pt idx="6">
                  <c:v>16.239999999999998</c:v>
                </c:pt>
                <c:pt idx="7">
                  <c:v>5.48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7B-45EB-84D7-4C6A0F8F96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922020</xdr:colOff>
      <xdr:row>2</xdr:row>
      <xdr:rowOff>22860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38A483A-96CD-48BF-94CC-8A0F7B3A6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" y="175260"/>
          <a:ext cx="922020" cy="922020"/>
        </a:xfrm>
        <a:prstGeom prst="rect">
          <a:avLst/>
        </a:prstGeom>
      </xdr:spPr>
    </xdr:pic>
    <xdr:clientData/>
  </xdr:twoCellAnchor>
  <xdr:twoCellAnchor editAs="oneCell">
    <xdr:from>
      <xdr:col>9</xdr:col>
      <xdr:colOff>563880</xdr:colOff>
      <xdr:row>1</xdr:row>
      <xdr:rowOff>0</xdr:rowOff>
    </xdr:from>
    <xdr:to>
      <xdr:col>10</xdr:col>
      <xdr:colOff>7620</xdr:colOff>
      <xdr:row>2</xdr:row>
      <xdr:rowOff>22860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C2759E4-394C-4008-8AA7-7A084AD1A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6740" y="175260"/>
          <a:ext cx="922020" cy="922020"/>
        </a:xfrm>
        <a:prstGeom prst="rect">
          <a:avLst/>
        </a:prstGeom>
      </xdr:spPr>
    </xdr:pic>
    <xdr:clientData/>
  </xdr:twoCellAnchor>
  <xdr:twoCellAnchor>
    <xdr:from>
      <xdr:col>6</xdr:col>
      <xdr:colOff>1440180</xdr:colOff>
      <xdr:row>21</xdr:row>
      <xdr:rowOff>3810</xdr:rowOff>
    </xdr:from>
    <xdr:to>
      <xdr:col>9</xdr:col>
      <xdr:colOff>1028700</xdr:colOff>
      <xdr:row>29</xdr:row>
      <xdr:rowOff>247650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F90F239-AD28-441D-A2CD-97CBC31C4D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1417320</xdr:colOff>
      <xdr:row>29</xdr:row>
      <xdr:rowOff>232410</xdr:rowOff>
    </xdr:from>
    <xdr:to>
      <xdr:col>9</xdr:col>
      <xdr:colOff>1005840</xdr:colOff>
      <xdr:row>38</xdr:row>
      <xdr:rowOff>163830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03BF2A3-4C10-4976-BA0E-88E9510AAC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ousing" displayName="Housing" ref="B14:E25" totalsRowCount="1" headerRowDxfId="23" dataDxfId="22" totalsRowDxfId="21">
  <autoFilter ref="B14:E24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HOUSING" totalsRowLabel="Subtotal" dataDxfId="20" totalsRowDxfId="3"/>
    <tableColumn id="2" xr3:uid="{00000000-0010-0000-0000-000002000000}" name="Projected Cost" totalsRowFunction="sum" dataDxfId="19" totalsRowDxfId="2"/>
    <tableColumn id="3" xr3:uid="{00000000-0010-0000-0000-000003000000}" name="Actual Cost" totalsRowFunction="sum" dataDxfId="18" totalsRowDxfId="1"/>
    <tableColumn id="4" xr3:uid="{00000000-0010-0000-0000-000004000000}" name="Difference" totalsRowFunction="sum" dataDxfId="17" totalsRowDxfId="0">
      <calculatedColumnFormula>Housing[[#This Row],[Projected Cost]]-Housing[[#This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Food" displayName="Food" ref="B27:E37" totalsRowCount="1" headerRowDxfId="16" dataDxfId="15" totalsRowDxfId="14">
  <autoFilter ref="B27:E36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700-000001000000}" name="FOOD" totalsRowLabel="Subtotal" dataDxfId="13" totalsRowDxfId="7"/>
    <tableColumn id="2" xr3:uid="{00000000-0010-0000-0700-000002000000}" name="Projected Cost" totalsRowFunction="sum" dataDxfId="12" totalsRowDxfId="6"/>
    <tableColumn id="3" xr3:uid="{00000000-0010-0000-0700-000003000000}" name="Actual Cost" totalsRowFunction="sum" dataDxfId="11" totalsRowDxfId="5"/>
    <tableColumn id="4" xr3:uid="{00000000-0010-0000-0700-000004000000}" name="Difference" totalsRowFunction="sum" dataDxfId="10" totalsRowDxfId="4">
      <calculatedColumnFormula>Food[[#This Row],[Projected Cost]]-Food[[#This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Food Costs in this table. Difference is auto calcul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21787D2-C13E-4275-A875-2532BBAF4E33}" name="Table4" displayName="Table4" ref="H4:I12" totalsRowShown="0">
  <autoFilter ref="H4:I12" xr:uid="{1AE1C042-7412-4E58-9F2F-05F76B923572}"/>
  <tableColumns count="2">
    <tableColumn id="1" xr3:uid="{D810791F-6D07-41F0-AA92-7456B8893162}" name="Team Members" dataDxfId="9"/>
    <tableColumn id="2" xr3:uid="{6A91B349-3EF1-4539-94DA-87D7C94DFFB5}" name="Column2" dataDxfId="8" dataCellStyle="Heading 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Personal">
  <a:themeElements>
    <a:clrScheme name="Rainbow">
      <a:dk1>
        <a:srgbClr val="000000"/>
      </a:dk1>
      <a:lt1>
        <a:srgbClr val="FFFFFF"/>
      </a:lt1>
      <a:dk2>
        <a:srgbClr val="7E8083"/>
      </a:dk2>
      <a:lt2>
        <a:srgbClr val="E4E5E6"/>
      </a:lt2>
      <a:accent1>
        <a:srgbClr val="7AC143"/>
      </a:accent1>
      <a:accent2>
        <a:srgbClr val="00853E"/>
      </a:accent2>
      <a:accent3>
        <a:srgbClr val="00ADEE"/>
      </a:accent3>
      <a:accent4>
        <a:srgbClr val="FFC000"/>
      </a:accent4>
      <a:accent5>
        <a:srgbClr val="F47920"/>
      </a:accent5>
      <a:accent6>
        <a:srgbClr val="E51937"/>
      </a:accent6>
      <a:hlink>
        <a:srgbClr val="F47920"/>
      </a:hlink>
      <a:folHlink>
        <a:srgbClr val="954F72"/>
      </a:folHlink>
    </a:clrScheme>
    <a:fontScheme name="Custom 2">
      <a:majorFont>
        <a:latin typeface="Rockwell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eb.com/product-detail/fresh-sweet-onions/377484" TargetMode="External"/><Relationship Id="rId13" Type="http://schemas.openxmlformats.org/officeDocument/2006/relationships/hyperlink" Target="https://www.heb.com/product-detail/h-e-b-pure-ground-black-pepper/125167" TargetMode="External"/><Relationship Id="rId18" Type="http://schemas.openxmlformats.org/officeDocument/2006/relationships/printerSettings" Target="../printerSettings/printerSettings2.bin"/><Relationship Id="rId3" Type="http://schemas.openxmlformats.org/officeDocument/2006/relationships/hyperlink" Target="https://www.heb.com/product-detail/h-e-b-annual-8-5-in-heavy-duty-paper-plates/2112908" TargetMode="External"/><Relationship Id="rId21" Type="http://schemas.openxmlformats.org/officeDocument/2006/relationships/table" Target="../tables/table2.xml"/><Relationship Id="rId7" Type="http://schemas.openxmlformats.org/officeDocument/2006/relationships/hyperlink" Target="https://www.samsclub.com/p/red-cup-18oz-252ct-test/prod18080301?xid=plp_product_1_3" TargetMode="External"/><Relationship Id="rId12" Type="http://schemas.openxmlformats.org/officeDocument/2006/relationships/hyperlink" Target="https://www.heb.com/product-detail/fresh-green-bell-peppers/374700" TargetMode="External"/><Relationship Id="rId17" Type="http://schemas.openxmlformats.org/officeDocument/2006/relationships/hyperlink" Target="https://www.heb.com/product-detail/kitchen-amp-table-pfluon-cookware-set/1881824" TargetMode="External"/><Relationship Id="rId2" Type="http://schemas.openxmlformats.org/officeDocument/2006/relationships/hyperlink" Target="https://www.heb.com/product-detail/hp-62-black-tri-color-original-ink-cartridges-combo-pack/1881041" TargetMode="External"/><Relationship Id="rId16" Type="http://schemas.openxmlformats.org/officeDocument/2006/relationships/hyperlink" Target="https://www.heb.com/product-detail/hill-country-fare-drinking-water-16-9-oz-bottles/1743744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s://www.heb.com/product-detail/printworks-multipurpose-paper-500-ct/2799071" TargetMode="External"/><Relationship Id="rId6" Type="http://schemas.openxmlformats.org/officeDocument/2006/relationships/hyperlink" Target="https://www.heb.com/product-detail/h-e-b-texas-tough-stretch-drawstring-tall-kitchen-13-gallon-trash-bags/1811582" TargetMode="External"/><Relationship Id="rId11" Type="http://schemas.openxmlformats.org/officeDocument/2006/relationships/hyperlink" Target="https://www.heb.com/product-detail/h-e-b-quality-salt/126837" TargetMode="External"/><Relationship Id="rId5" Type="http://schemas.openxmlformats.org/officeDocument/2006/relationships/hyperlink" Target="https://www.samsclub.com/p/member-s-mark-clear-cutlery-combo-pack-360-pcs/162909?xid=plp_product_1_5" TargetMode="External"/><Relationship Id="rId15" Type="http://schemas.openxmlformats.org/officeDocument/2006/relationships/hyperlink" Target="https://www.heb.com/product-detail/h-e-b-select-ingredients-long-grain-brown-rice/1339264" TargetMode="External"/><Relationship Id="rId10" Type="http://schemas.openxmlformats.org/officeDocument/2006/relationships/hyperlink" Target="https://www.heb.com/product-detail/fresh-boneless-skinless-chicken-breasts-value-pack/372565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www.heb.com/product-detail/hill-country-fare-white-napkins/645601" TargetMode="External"/><Relationship Id="rId9" Type="http://schemas.openxmlformats.org/officeDocument/2006/relationships/hyperlink" Target="https://www.heb.com/product-detail/fresh-carrots/319222" TargetMode="External"/><Relationship Id="rId14" Type="http://schemas.openxmlformats.org/officeDocument/2006/relationships/hyperlink" Target="https://www.heb.com/product-detail/h-e-b-select-ingredients-extra-virgin-olive-oil/862775" TargetMode="External"/><Relationship Id="rId22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F256-A10A-4A5C-8FB4-95F27AB5BFA3}">
  <sheetPr>
    <tabColor theme="9" tint="-0.499984740745262"/>
  </sheetPr>
  <dimension ref="B1:B7"/>
  <sheetViews>
    <sheetView showGridLines="0" workbookViewId="0"/>
  </sheetViews>
  <sheetFormatPr defaultRowHeight="13.2" x14ac:dyDescent="0.25"/>
  <cols>
    <col min="1" max="1" width="2.36328125" customWidth="1"/>
    <col min="2" max="2" width="80.6328125" customWidth="1"/>
    <col min="3" max="3" width="2.6328125" customWidth="1"/>
  </cols>
  <sheetData>
    <row r="1" spans="2:2" s="6" customFormat="1" ht="30" customHeight="1" x14ac:dyDescent="0.25">
      <c r="B1" s="7" t="s">
        <v>13</v>
      </c>
    </row>
    <row r="2" spans="2:2" ht="48.6" customHeight="1" x14ac:dyDescent="0.25">
      <c r="B2" s="3" t="s">
        <v>6</v>
      </c>
    </row>
    <row r="3" spans="2:2" ht="34.35" customHeight="1" x14ac:dyDescent="0.25">
      <c r="B3" s="3" t="s">
        <v>7</v>
      </c>
    </row>
    <row r="4" spans="2:2" ht="33.75" customHeight="1" x14ac:dyDescent="0.25">
      <c r="B4" s="3" t="s">
        <v>12</v>
      </c>
    </row>
    <row r="5" spans="2:2" ht="34.35" customHeight="1" x14ac:dyDescent="0.25">
      <c r="B5" s="21" t="s">
        <v>8</v>
      </c>
    </row>
    <row r="6" spans="2:2" ht="41.4" x14ac:dyDescent="0.25">
      <c r="B6" s="3" t="s">
        <v>9</v>
      </c>
    </row>
    <row r="7" spans="2:2" ht="27.6" x14ac:dyDescent="0.25">
      <c r="B7" s="3" t="s">
        <v>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J73"/>
  <sheetViews>
    <sheetView showGridLines="0" tabSelected="1" topLeftCell="A25" zoomScaleNormal="100" workbookViewId="0">
      <selection activeCell="I12" sqref="I12"/>
    </sheetView>
  </sheetViews>
  <sheetFormatPr defaultRowHeight="13.2" x14ac:dyDescent="0.25"/>
  <cols>
    <col min="1" max="1" width="2.6328125" style="5" customWidth="1"/>
    <col min="2" max="2" width="30.6328125" customWidth="1"/>
    <col min="3" max="3" width="15.90625" customWidth="1"/>
    <col min="4" max="4" width="12.90625" customWidth="1"/>
    <col min="5" max="5" width="12.453125" customWidth="1"/>
    <col min="6" max="6" width="2.6328125" customWidth="1"/>
    <col min="7" max="7" width="30.6328125" customWidth="1"/>
    <col min="8" max="8" width="15.90625" customWidth="1"/>
    <col min="9" max="9" width="12.90625" customWidth="1"/>
    <col min="10" max="10" width="17.6328125" customWidth="1"/>
    <col min="11" max="11" width="2.6328125" customWidth="1"/>
  </cols>
  <sheetData>
    <row r="1" spans="1:10" s="1" customFormat="1" ht="13.8" x14ac:dyDescent="0.25">
      <c r="A1" s="4" t="s">
        <v>11</v>
      </c>
    </row>
    <row r="2" spans="1:10" s="1" customFormat="1" ht="71.25" customHeight="1" x14ac:dyDescent="0.45">
      <c r="A2" s="20" t="s">
        <v>14</v>
      </c>
      <c r="B2" s="16"/>
      <c r="C2" s="16"/>
      <c r="D2" s="17"/>
      <c r="E2" s="25" t="s">
        <v>32</v>
      </c>
      <c r="F2" s="17"/>
      <c r="G2" s="17"/>
      <c r="H2" s="17"/>
      <c r="I2" s="17"/>
      <c r="J2" s="17"/>
    </row>
    <row r="4" spans="1:10" ht="24.9" customHeight="1" x14ac:dyDescent="0.25">
      <c r="A4" s="5" t="s">
        <v>23</v>
      </c>
      <c r="B4" s="43" t="s">
        <v>26</v>
      </c>
      <c r="C4" s="44"/>
      <c r="D4" s="8"/>
      <c r="E4" s="38"/>
      <c r="F4" s="39"/>
      <c r="G4" s="40"/>
      <c r="H4" s="26" t="s">
        <v>53</v>
      </c>
      <c r="I4" t="s">
        <v>52</v>
      </c>
    </row>
    <row r="5" spans="1:10" ht="24.9" customHeight="1" x14ac:dyDescent="0.25">
      <c r="B5" s="10" t="s">
        <v>27</v>
      </c>
      <c r="C5" s="11">
        <v>500</v>
      </c>
      <c r="E5" s="41"/>
      <c r="F5" s="42"/>
      <c r="G5" s="42"/>
      <c r="H5" s="27">
        <v>1</v>
      </c>
      <c r="I5" s="28" t="s">
        <v>54</v>
      </c>
    </row>
    <row r="6" spans="1:10" ht="24.9" customHeight="1" x14ac:dyDescent="0.25">
      <c r="B6" s="10"/>
      <c r="C6" s="11"/>
      <c r="E6" s="38"/>
      <c r="F6" s="39"/>
      <c r="G6" s="39"/>
      <c r="H6" s="27">
        <v>2</v>
      </c>
      <c r="I6" s="29" t="s">
        <v>55</v>
      </c>
    </row>
    <row r="7" spans="1:10" ht="24.9" customHeight="1" x14ac:dyDescent="0.25">
      <c r="A7" s="5" t="s">
        <v>24</v>
      </c>
      <c r="B7" s="10" t="s">
        <v>28</v>
      </c>
      <c r="C7" s="12">
        <f>SUM(C5:C6)</f>
        <v>500</v>
      </c>
      <c r="E7" s="41"/>
      <c r="F7" s="42"/>
      <c r="G7" s="42"/>
      <c r="H7" s="27">
        <v>3</v>
      </c>
      <c r="I7" s="29" t="s">
        <v>56</v>
      </c>
    </row>
    <row r="8" spans="1:10" ht="24.9" customHeight="1" x14ac:dyDescent="0.25">
      <c r="B8" s="2"/>
      <c r="C8" s="2"/>
      <c r="D8" s="2"/>
      <c r="E8" s="38"/>
      <c r="F8" s="39"/>
      <c r="G8" s="39"/>
      <c r="H8" s="27">
        <v>4</v>
      </c>
      <c r="I8" s="29" t="s">
        <v>57</v>
      </c>
    </row>
    <row r="9" spans="1:10" ht="24.9" customHeight="1" x14ac:dyDescent="0.25">
      <c r="A9" s="5" t="s">
        <v>16</v>
      </c>
      <c r="B9" s="43" t="s">
        <v>29</v>
      </c>
      <c r="C9" s="44"/>
      <c r="D9" s="8"/>
      <c r="E9" s="41"/>
      <c r="F9" s="42"/>
      <c r="G9" s="42"/>
      <c r="H9" s="27">
        <v>5</v>
      </c>
      <c r="I9" s="29" t="s">
        <v>58</v>
      </c>
    </row>
    <row r="10" spans="1:10" ht="24.9" customHeight="1" x14ac:dyDescent="0.25">
      <c r="B10" s="10" t="s">
        <v>30</v>
      </c>
      <c r="C10" s="11">
        <f>+Housing[[#Totals],[Actual Cost]]+Food[[#Totals],[Actual Cost]]</f>
        <v>254.12</v>
      </c>
      <c r="H10" s="27">
        <v>6</v>
      </c>
      <c r="I10" s="30" t="s">
        <v>59</v>
      </c>
    </row>
    <row r="11" spans="1:10" ht="24.9" customHeight="1" x14ac:dyDescent="0.25">
      <c r="B11" s="10"/>
      <c r="C11" s="11"/>
      <c r="E11" s="9"/>
      <c r="H11" s="32">
        <v>7</v>
      </c>
      <c r="I11" s="29" t="s">
        <v>60</v>
      </c>
    </row>
    <row r="12" spans="1:10" ht="24.9" customHeight="1" x14ac:dyDescent="0.25">
      <c r="B12" s="10" t="s">
        <v>31</v>
      </c>
      <c r="C12" s="12">
        <f>SUM(C10:C11)</f>
        <v>254.12</v>
      </c>
      <c r="H12" s="31"/>
      <c r="I12" s="29"/>
    </row>
    <row r="14" spans="1:10" ht="24.9" customHeight="1" x14ac:dyDescent="0.25">
      <c r="A14" s="5" t="s">
        <v>17</v>
      </c>
      <c r="B14" s="15" t="s">
        <v>0</v>
      </c>
      <c r="C14" s="15" t="s">
        <v>1</v>
      </c>
      <c r="D14" s="15" t="s">
        <v>2</v>
      </c>
      <c r="E14" s="15" t="s">
        <v>3</v>
      </c>
      <c r="F14" s="18"/>
      <c r="G14" s="35" t="s">
        <v>28</v>
      </c>
      <c r="H14" s="35"/>
      <c r="I14" s="35"/>
      <c r="J14" s="37">
        <f>C7</f>
        <v>500</v>
      </c>
    </row>
    <row r="15" spans="1:10" ht="24.9" customHeight="1" x14ac:dyDescent="0.25">
      <c r="B15" s="24" t="s">
        <v>34</v>
      </c>
      <c r="C15" s="14">
        <v>0</v>
      </c>
      <c r="D15" s="14">
        <v>0</v>
      </c>
      <c r="E15" s="14">
        <f>Housing[[#This Row],[Projected Cost]]-Housing[[#This Row],[Actual Cost]]</f>
        <v>0</v>
      </c>
      <c r="F15" s="18"/>
      <c r="G15" s="35"/>
      <c r="H15" s="35"/>
      <c r="I15" s="35"/>
      <c r="J15" s="37"/>
    </row>
    <row r="16" spans="1:10" ht="24.9" customHeight="1" x14ac:dyDescent="0.25">
      <c r="B16" s="23" t="s">
        <v>33</v>
      </c>
      <c r="C16" s="14">
        <v>5</v>
      </c>
      <c r="D16" s="14">
        <v>3.72</v>
      </c>
      <c r="E16" s="14">
        <f>Housing[[#This Row],[Projected Cost]]-Housing[[#This Row],[Actual Cost]]</f>
        <v>1.2799999999999998</v>
      </c>
      <c r="F16" s="18"/>
      <c r="G16" s="35" t="s">
        <v>15</v>
      </c>
      <c r="H16" s="35"/>
      <c r="I16" s="35"/>
      <c r="J16" s="37">
        <f>+Housing[[#Totals],[Actual Cost]]+Food[[#Totals],[Actual Cost]]</f>
        <v>254.12</v>
      </c>
    </row>
    <row r="17" spans="1:10" ht="24.9" customHeight="1" x14ac:dyDescent="0.25">
      <c r="B17" s="23" t="s">
        <v>35</v>
      </c>
      <c r="C17" s="14">
        <v>40</v>
      </c>
      <c r="D17" s="14">
        <v>39.97</v>
      </c>
      <c r="E17" s="14">
        <f>Housing[[#This Row],[Projected Cost]]-Housing[[#This Row],[Actual Cost]]</f>
        <v>3.0000000000001137E-2</v>
      </c>
      <c r="F17" s="18"/>
      <c r="G17" s="35"/>
      <c r="H17" s="35"/>
      <c r="I17" s="35"/>
      <c r="J17" s="37"/>
    </row>
    <row r="18" spans="1:10" ht="24.9" customHeight="1" x14ac:dyDescent="0.25">
      <c r="B18" s="23" t="s">
        <v>36</v>
      </c>
      <c r="C18" s="14">
        <v>8</v>
      </c>
      <c r="D18" s="14">
        <v>10.97</v>
      </c>
      <c r="E18" s="14">
        <f>Housing[[#This Row],[Projected Cost]]-Housing[[#This Row],[Actual Cost]]</f>
        <v>-2.9700000000000006</v>
      </c>
      <c r="F18" s="18"/>
      <c r="G18" s="35" t="s">
        <v>51</v>
      </c>
      <c r="H18" s="35"/>
      <c r="I18" s="35"/>
      <c r="J18" s="36">
        <f>J14-J16</f>
        <v>245.88</v>
      </c>
    </row>
    <row r="19" spans="1:10" ht="24.9" customHeight="1" x14ac:dyDescent="0.25">
      <c r="B19" s="23" t="s">
        <v>37</v>
      </c>
      <c r="C19" s="14">
        <v>6</v>
      </c>
      <c r="D19" s="14">
        <v>2.98</v>
      </c>
      <c r="E19" s="14">
        <f>Housing[[#This Row],[Projected Cost]]-Housing[[#This Row],[Actual Cost]]</f>
        <v>3.02</v>
      </c>
      <c r="F19" s="18"/>
      <c r="G19" s="35"/>
      <c r="H19" s="35"/>
      <c r="I19" s="35"/>
      <c r="J19" s="36"/>
    </row>
    <row r="20" spans="1:10" ht="24.9" customHeight="1" x14ac:dyDescent="0.25">
      <c r="B20" s="23" t="s">
        <v>38</v>
      </c>
      <c r="C20" s="14">
        <v>15</v>
      </c>
      <c r="D20" s="14">
        <v>11.78</v>
      </c>
      <c r="E20" s="14">
        <f>Housing[[#This Row],[Projected Cost]]-Housing[[#This Row],[Actual Cost]]</f>
        <v>3.2200000000000006</v>
      </c>
      <c r="F20" s="18"/>
    </row>
    <row r="21" spans="1:10" ht="24.9" customHeight="1" x14ac:dyDescent="0.25">
      <c r="B21" s="23" t="s">
        <v>39</v>
      </c>
      <c r="C21" s="14">
        <v>6</v>
      </c>
      <c r="D21" s="14">
        <v>5.98</v>
      </c>
      <c r="E21" s="14">
        <f>Housing[[#This Row],[Projected Cost]]-Housing[[#This Row],[Actual Cost]]</f>
        <v>1.9999999999999574E-2</v>
      </c>
      <c r="F21" s="18"/>
    </row>
    <row r="22" spans="1:10" ht="24.9" customHeight="1" x14ac:dyDescent="0.25">
      <c r="B22" s="23" t="s">
        <v>40</v>
      </c>
      <c r="C22" s="14">
        <v>10</v>
      </c>
      <c r="D22" s="14">
        <v>9.98</v>
      </c>
      <c r="E22" s="14">
        <f>Housing[[#This Row],[Projected Cost]]-Housing[[#This Row],[Actual Cost]]</f>
        <v>1.9999999999999574E-2</v>
      </c>
      <c r="F22" s="18"/>
    </row>
    <row r="23" spans="1:10" ht="24.9" customHeight="1" x14ac:dyDescent="0.25">
      <c r="B23" s="23" t="s">
        <v>50</v>
      </c>
      <c r="C23" s="14">
        <v>100</v>
      </c>
      <c r="D23" s="14">
        <v>99.97</v>
      </c>
      <c r="E23" s="14">
        <f>Housing[[#This Row],[Projected Cost]]-Housing[[#This Row],[Actual Cost]]</f>
        <v>3.0000000000001137E-2</v>
      </c>
      <c r="F23" s="18"/>
    </row>
    <row r="24" spans="1:10" ht="24.9" customHeight="1" x14ac:dyDescent="0.25">
      <c r="B24" s="13"/>
      <c r="C24" s="14">
        <v>0</v>
      </c>
      <c r="D24" s="14">
        <v>0</v>
      </c>
      <c r="E24" s="14">
        <f>Housing[[#This Row],[Projected Cost]]-Housing[[#This Row],[Actual Cost]]</f>
        <v>0</v>
      </c>
      <c r="F24" s="18"/>
    </row>
    <row r="25" spans="1:10" ht="24.9" customHeight="1" x14ac:dyDescent="0.25">
      <c r="B25" s="19" t="s">
        <v>5</v>
      </c>
      <c r="C25" s="14">
        <f>SUBTOTAL(109,Housing[Projected Cost])</f>
        <v>190</v>
      </c>
      <c r="D25" s="14">
        <f>SUBTOTAL(109,Housing[Actual Cost])</f>
        <v>185.35</v>
      </c>
      <c r="E25" s="14">
        <f>SUBTOTAL(109,Housing[Difference])</f>
        <v>4.6500000000000012</v>
      </c>
      <c r="F25" s="18"/>
      <c r="G25" s="34"/>
      <c r="H25" s="34"/>
      <c r="I25" s="34"/>
      <c r="J25" s="34"/>
    </row>
    <row r="26" spans="1:10" ht="24.9" customHeight="1" x14ac:dyDescent="0.25">
      <c r="B26" s="34"/>
      <c r="C26" s="34"/>
      <c r="D26" s="34"/>
      <c r="E26" s="34"/>
      <c r="F26" s="18"/>
    </row>
    <row r="27" spans="1:10" ht="24.9" customHeight="1" x14ac:dyDescent="0.25">
      <c r="A27" s="5" t="s">
        <v>18</v>
      </c>
      <c r="B27" s="15" t="s">
        <v>4</v>
      </c>
      <c r="C27" s="15" t="s">
        <v>1</v>
      </c>
      <c r="D27" s="15" t="s">
        <v>2</v>
      </c>
      <c r="E27" s="15" t="s">
        <v>3</v>
      </c>
    </row>
    <row r="28" spans="1:10" ht="24.9" customHeight="1" x14ac:dyDescent="0.25">
      <c r="B28" s="23" t="s">
        <v>41</v>
      </c>
      <c r="C28" s="14">
        <v>6</v>
      </c>
      <c r="D28" s="14">
        <v>3.84</v>
      </c>
      <c r="E28" s="14">
        <f>Food[[#This Row],[Projected Cost]]-Food[[#This Row],[Actual Cost]]</f>
        <v>2.16</v>
      </c>
    </row>
    <row r="29" spans="1:10" ht="24.9" customHeight="1" x14ac:dyDescent="0.25">
      <c r="B29" s="23" t="s">
        <v>42</v>
      </c>
      <c r="C29" s="14">
        <v>5</v>
      </c>
      <c r="D29" s="14">
        <v>4.6500000000000004</v>
      </c>
      <c r="E29" s="14">
        <f>Food[[#This Row],[Projected Cost]]-Food[[#This Row],[Actual Cost]]</f>
        <v>0.34999999999999964</v>
      </c>
    </row>
    <row r="30" spans="1:10" ht="24.9" customHeight="1" x14ac:dyDescent="0.25">
      <c r="B30" s="23" t="s">
        <v>43</v>
      </c>
      <c r="C30" s="14">
        <v>20</v>
      </c>
      <c r="D30" s="14">
        <v>19.34</v>
      </c>
      <c r="E30" s="14">
        <f>Food[[#This Row],[Projected Cost]]-Food[[#This Row],[Actual Cost]]</f>
        <v>0.66000000000000014</v>
      </c>
    </row>
    <row r="31" spans="1:10" ht="24.9" customHeight="1" x14ac:dyDescent="0.25">
      <c r="B31" s="23" t="s">
        <v>44</v>
      </c>
      <c r="C31" s="14">
        <v>2</v>
      </c>
      <c r="D31" s="14">
        <v>0.78</v>
      </c>
      <c r="E31" s="14">
        <f>Food[[#This Row],[Projected Cost]]-Food[[#This Row],[Actual Cost]]</f>
        <v>1.22</v>
      </c>
    </row>
    <row r="32" spans="1:10" ht="24.9" customHeight="1" x14ac:dyDescent="0.25">
      <c r="B32" s="23" t="s">
        <v>45</v>
      </c>
      <c r="C32" s="14">
        <v>6</v>
      </c>
      <c r="D32" s="14">
        <v>4.08</v>
      </c>
      <c r="E32" s="14">
        <f>Food[[#This Row],[Projected Cost]]-Food[[#This Row],[Actual Cost]]</f>
        <v>1.92</v>
      </c>
    </row>
    <row r="33" spans="1:10" ht="24.9" customHeight="1" x14ac:dyDescent="0.25">
      <c r="B33" s="23" t="s">
        <v>46</v>
      </c>
      <c r="C33" s="14">
        <v>5</v>
      </c>
      <c r="D33" s="14">
        <v>4.3600000000000003</v>
      </c>
      <c r="E33" s="14">
        <f>Food[[#This Row],[Projected Cost]]-Food[[#This Row],[Actual Cost]]</f>
        <v>0.63999999999999968</v>
      </c>
    </row>
    <row r="34" spans="1:10" ht="24.9" customHeight="1" x14ac:dyDescent="0.25">
      <c r="B34" s="23" t="s">
        <v>47</v>
      </c>
      <c r="C34" s="14">
        <v>25</v>
      </c>
      <c r="D34" s="14">
        <v>16.239999999999998</v>
      </c>
      <c r="E34" s="14">
        <f>Food[[#This Row],[Projected Cost]]-Food[[#This Row],[Actual Cost]]</f>
        <v>8.7600000000000016</v>
      </c>
      <c r="F34" s="22"/>
    </row>
    <row r="35" spans="1:10" ht="24.9" customHeight="1" x14ac:dyDescent="0.25">
      <c r="B35" s="23" t="s">
        <v>48</v>
      </c>
      <c r="C35" s="14">
        <v>4</v>
      </c>
      <c r="D35" s="14">
        <v>5.48</v>
      </c>
      <c r="E35" s="14">
        <f>Food[[#This Row],[Projected Cost]]-Food[[#This Row],[Actual Cost]]</f>
        <v>-1.4800000000000004</v>
      </c>
    </row>
    <row r="36" spans="1:10" ht="24.9" customHeight="1" x14ac:dyDescent="0.25">
      <c r="B36" s="23" t="s">
        <v>49</v>
      </c>
      <c r="C36" s="14">
        <v>10</v>
      </c>
      <c r="D36" s="14">
        <v>10</v>
      </c>
      <c r="E36" s="14">
        <f>Food[[#This Row],[Projected Cost]]-Food[[#This Row],[Actual Cost]]</f>
        <v>0</v>
      </c>
      <c r="F36" s="18"/>
    </row>
    <row r="37" spans="1:10" ht="24.9" customHeight="1" x14ac:dyDescent="0.25">
      <c r="A37" s="5" t="s">
        <v>25</v>
      </c>
      <c r="B37" s="19" t="s">
        <v>5</v>
      </c>
      <c r="C37" s="14">
        <f>SUBTOTAL(109,Food[Projected Cost])</f>
        <v>83</v>
      </c>
      <c r="D37" s="14">
        <f>SUBTOTAL(109,Food[Actual Cost])</f>
        <v>68.77</v>
      </c>
      <c r="E37" s="14">
        <f>SUBTOTAL(109,Food[Difference])</f>
        <v>14.23</v>
      </c>
    </row>
    <row r="38" spans="1:10" ht="24.9" customHeight="1" x14ac:dyDescent="0.25">
      <c r="B38" s="18"/>
    </row>
    <row r="39" spans="1:10" ht="24.9" customHeight="1" x14ac:dyDescent="0.25">
      <c r="B39" s="18"/>
    </row>
    <row r="40" spans="1:10" ht="24.9" customHeight="1" x14ac:dyDescent="0.25">
      <c r="B40" s="18"/>
      <c r="C40" s="22"/>
      <c r="D40" s="22"/>
      <c r="E40" s="22"/>
    </row>
    <row r="41" spans="1:10" ht="24.9" customHeight="1" x14ac:dyDescent="0.25">
      <c r="B41" s="18"/>
      <c r="F41" s="22"/>
    </row>
    <row r="42" spans="1:10" ht="24.9" customHeight="1" x14ac:dyDescent="0.25">
      <c r="B42" s="34"/>
      <c r="C42" s="34"/>
      <c r="D42" s="34"/>
      <c r="E42" s="34"/>
    </row>
    <row r="43" spans="1:10" ht="24.9" customHeight="1" x14ac:dyDescent="0.25">
      <c r="B43" s="18"/>
      <c r="F43" s="18"/>
    </row>
    <row r="44" spans="1:10" ht="24.9" customHeight="1" x14ac:dyDescent="0.25">
      <c r="A44" s="5" t="s">
        <v>19</v>
      </c>
      <c r="B44" s="18"/>
      <c r="F44" s="18"/>
    </row>
    <row r="45" spans="1:10" ht="24.9" customHeight="1" x14ac:dyDescent="0.25">
      <c r="B45" s="18"/>
      <c r="F45" s="18"/>
    </row>
    <row r="46" spans="1:10" ht="24.9" customHeight="1" x14ac:dyDescent="0.25">
      <c r="B46" s="18"/>
      <c r="F46" s="18"/>
    </row>
    <row r="47" spans="1:10" ht="24.9" customHeight="1" x14ac:dyDescent="0.25">
      <c r="B47" s="18"/>
      <c r="C47" s="22"/>
      <c r="D47" s="22"/>
      <c r="E47" s="22"/>
      <c r="F47" s="18"/>
      <c r="G47" s="34"/>
      <c r="H47" s="34"/>
      <c r="I47" s="34"/>
      <c r="J47" s="34"/>
    </row>
    <row r="48" spans="1:10" ht="24.9" customHeight="1" x14ac:dyDescent="0.25">
      <c r="B48" s="18"/>
      <c r="F48" s="18"/>
    </row>
    <row r="49" spans="1:6" ht="24.9" customHeight="1" x14ac:dyDescent="0.25">
      <c r="B49" s="34"/>
      <c r="C49" s="34"/>
      <c r="D49" s="34"/>
      <c r="E49" s="34"/>
      <c r="F49" s="18"/>
    </row>
    <row r="50" spans="1:6" ht="24.9" customHeight="1" x14ac:dyDescent="0.25">
      <c r="A50" s="5" t="s">
        <v>20</v>
      </c>
    </row>
    <row r="51" spans="1:6" ht="24.9" customHeight="1" x14ac:dyDescent="0.25"/>
    <row r="52" spans="1:6" ht="24.9" customHeight="1" x14ac:dyDescent="0.25"/>
    <row r="53" spans="1:6" ht="24.9" customHeight="1" x14ac:dyDescent="0.25">
      <c r="F53" s="22"/>
    </row>
    <row r="54" spans="1:6" ht="24.9" customHeight="1" x14ac:dyDescent="0.25"/>
    <row r="55" spans="1:6" ht="24.9" customHeight="1" x14ac:dyDescent="0.25">
      <c r="B55" s="34"/>
      <c r="C55" s="34"/>
      <c r="D55" s="34"/>
      <c r="E55" s="34"/>
    </row>
    <row r="56" spans="1:6" ht="24.9" customHeight="1" x14ac:dyDescent="0.25">
      <c r="B56" s="18"/>
    </row>
    <row r="57" spans="1:6" ht="24.9" customHeight="1" x14ac:dyDescent="0.25">
      <c r="B57" s="18"/>
      <c r="F57" s="18"/>
    </row>
    <row r="58" spans="1:6" ht="24.9" customHeight="1" x14ac:dyDescent="0.25">
      <c r="A58" s="5" t="s">
        <v>21</v>
      </c>
      <c r="B58" s="18"/>
    </row>
    <row r="59" spans="1:6" ht="24.9" customHeight="1" x14ac:dyDescent="0.25">
      <c r="B59" s="18"/>
      <c r="C59" s="22"/>
      <c r="D59" s="22"/>
      <c r="E59" s="22"/>
    </row>
    <row r="60" spans="1:6" ht="24.9" customHeight="1" x14ac:dyDescent="0.25">
      <c r="B60" s="18"/>
      <c r="F60" s="22"/>
    </row>
    <row r="61" spans="1:6" ht="24.9" customHeight="1" x14ac:dyDescent="0.25">
      <c r="A61" s="5" t="s">
        <v>22</v>
      </c>
      <c r="B61" s="18"/>
    </row>
    <row r="62" spans="1:6" ht="24.9" customHeight="1" x14ac:dyDescent="0.25">
      <c r="B62" s="18"/>
    </row>
    <row r="63" spans="1:6" ht="24.9" customHeight="1" x14ac:dyDescent="0.25">
      <c r="B63" s="34"/>
      <c r="C63" s="34"/>
      <c r="D63" s="34"/>
      <c r="E63" s="34"/>
    </row>
    <row r="64" spans="1:6" ht="24.9" customHeight="1" x14ac:dyDescent="0.25">
      <c r="B64" s="18"/>
    </row>
    <row r="65" spans="2:5" ht="24.9" customHeight="1" x14ac:dyDescent="0.25">
      <c r="B65" s="18"/>
    </row>
    <row r="66" spans="2:5" ht="24.9" customHeight="1" x14ac:dyDescent="0.25">
      <c r="B66" s="18"/>
      <c r="C66" s="22"/>
      <c r="D66" s="22"/>
      <c r="E66" s="22"/>
    </row>
    <row r="67" spans="2:5" ht="15" x14ac:dyDescent="0.25">
      <c r="B67" s="18"/>
    </row>
    <row r="68" spans="2:5" ht="15" x14ac:dyDescent="0.25">
      <c r="B68" s="18"/>
    </row>
    <row r="69" spans="2:5" ht="15" x14ac:dyDescent="0.25">
      <c r="B69" s="18"/>
    </row>
    <row r="70" spans="2:5" ht="15" x14ac:dyDescent="0.25">
      <c r="B70" s="18"/>
    </row>
    <row r="71" spans="2:5" ht="15" x14ac:dyDescent="0.25">
      <c r="B71" s="18"/>
    </row>
    <row r="72" spans="2:5" ht="15" x14ac:dyDescent="0.25">
      <c r="B72" s="18"/>
    </row>
    <row r="73" spans="2:5" x14ac:dyDescent="0.25">
      <c r="B73" s="33"/>
      <c r="C73" s="33"/>
      <c r="D73" s="33"/>
      <c r="E73" s="33"/>
    </row>
  </sheetData>
  <mergeCells count="19">
    <mergeCell ref="E4:G5"/>
    <mergeCell ref="E6:G7"/>
    <mergeCell ref="E8:G9"/>
    <mergeCell ref="B26:E26"/>
    <mergeCell ref="B42:E42"/>
    <mergeCell ref="B4:C4"/>
    <mergeCell ref="B9:C9"/>
    <mergeCell ref="B73:E73"/>
    <mergeCell ref="G47:J47"/>
    <mergeCell ref="G18:I19"/>
    <mergeCell ref="J18:J19"/>
    <mergeCell ref="J14:J15"/>
    <mergeCell ref="J16:J17"/>
    <mergeCell ref="G16:I17"/>
    <mergeCell ref="G14:I15"/>
    <mergeCell ref="G25:J25"/>
    <mergeCell ref="B49:E49"/>
    <mergeCell ref="B55:E55"/>
    <mergeCell ref="B63:E63"/>
  </mergeCells>
  <dataValidations disablePrompts="1" count="12">
    <dataValidation allowBlank="1" showInputMessage="1" showErrorMessage="1" prompt="Create a Personal Monthly Budget in this worksheet. Helpful instructions on how to use this worksheet are in cells in this column. Arrow down to get started." sqref="A1" xr:uid="{535C1FB4-69DA-478A-9C24-451D9BD5B386}"/>
    <dataValidation allowBlank="1" showInputMessage="1" showErrorMessage="1" prompt="Title of this worksheet is in cell C2. Next instruction is in cell A4." sqref="A2" xr:uid="{B4FABB03-3192-4386-8C0C-14BCEBFC58A9}"/>
    <dataValidation allowBlank="1" showInputMessage="1" showErrorMessage="1" prompt="Projected Monthly Income label is in cell at right. Enter Income 1 in cell C5 and Extra Income in C6 to calculate Total monthly income in C7. Next instruction is in cell A7." sqref="A4" xr:uid="{37ECE25A-D750-4901-9936-FA0425D6DFC1}"/>
    <dataValidation allowBlank="1" showInputMessage="1" showErrorMessage="1" prompt="Projected Balance is auto calculated in cell H4, Actual Balance in H6, and Difference in H8. Next instruction is in cell A9." sqref="A7" xr:uid="{30295BAD-27FA-449C-8A78-ECFC2ACE1A2B}"/>
    <dataValidation allowBlank="1" showInputMessage="1" showErrorMessage="1" prompt="Actual Monthly Income label is in cell at right. Enter Income 1 in cell C10 and Extra Income in C11 to calculate Total monthly income in C12. Next instruction is in cell A14." sqref="A9" xr:uid="{23FC07BB-1058-4403-A6BB-F2E3DAB6391D}"/>
    <dataValidation allowBlank="1" showInputMessage="1" showErrorMessage="1" prompt="Enter details in Housing table starting in cell at right and in Entertainment table starting in cell G14. Next instruction is in cell A27." sqref="A14" xr:uid="{DCC6E90E-6B90-466F-863D-46F7DA3C4296}"/>
    <dataValidation allowBlank="1" showInputMessage="1" showErrorMessage="1" prompt="Enter details in Transportation table starting in cell at right and in Loans table starting in cell G26. Next instruction is in cell A37." sqref="A27" xr:uid="{AFC8D67D-8805-4E04-8494-156CF7945383}"/>
    <dataValidation allowBlank="1" showInputMessage="1" showErrorMessage="1" prompt="Enter details in Insurance table starting in cell at right and in Taxes table starting in cell G35. Next instruction is in cell A44." sqref="A37" xr:uid="{34699D58-6783-4DA8-AD00-EB6D5B4F4886}"/>
    <dataValidation allowBlank="1" showInputMessage="1" showErrorMessage="1" prompt="Enter details in Food table starting in cell at right and in Savings table starting in cell G42. Next instruction is in cell A50." sqref="A44" xr:uid="{E10C94B7-CAAB-4591-99E4-5A50789CA061}"/>
    <dataValidation allowBlank="1" showInputMessage="1" showErrorMessage="1" prompt="Enter details in Pets table starting in cell at right and in Gifts table starting in cell G48. Next instruction is in cell A58." sqref="A50" xr:uid="{2288A180-A788-4190-A6AF-985B4E7FF023}"/>
    <dataValidation allowBlank="1" showInputMessage="1" showErrorMessage="1" prompt="Enter details in Personal Care table starting in cell at right and in Legal table starting in cell G54. Next instruction is in cell A61." sqref="A58" xr:uid="{4D40684C-D56F-4273-B2CC-5C8947747B1A}"/>
    <dataValidation allowBlank="1" showInputMessage="1" showErrorMessage="1" prompt="Total Projected Cost is auto calculated in cell J61, Total Actual Cost in J63, and Total Difference in J65." sqref="A61" xr:uid="{7663E59F-1158-4833-8ADA-EE341AD75E0A}"/>
  </dataValidations>
  <hyperlinks>
    <hyperlink ref="B16" r:id="rId1" xr:uid="{1B163EC7-5AA0-4C41-BA0D-B8B8822BCA3A}"/>
    <hyperlink ref="B17" r:id="rId2" xr:uid="{00916376-9A2D-423E-B72B-9129B3D1AB6D}"/>
    <hyperlink ref="B18" r:id="rId3" xr:uid="{81A1DF06-A9D2-42A5-815D-9F43CC0FF87C}"/>
    <hyperlink ref="B19" r:id="rId4" xr:uid="{BCBFE045-5471-45B4-BCCA-D8C3C4607A7B}"/>
    <hyperlink ref="B20" r:id="rId5" xr:uid="{02F3A832-DB0F-4428-8EC5-1DFC73ADA657}"/>
    <hyperlink ref="B21" r:id="rId6" xr:uid="{C33D1EA3-DAC5-4EF1-B01A-499F7FBE400E}"/>
    <hyperlink ref="B22" r:id="rId7" xr:uid="{25DD9964-F238-4E8F-93F4-2E243BB299C2}"/>
    <hyperlink ref="B29" r:id="rId8" xr:uid="{DDF68DF3-9ECA-4A35-ADF1-94A78F1DE784}"/>
    <hyperlink ref="B28" r:id="rId9" xr:uid="{4AE68FFA-31CE-441B-89CE-16AB7D54D1A1}"/>
    <hyperlink ref="B30" r:id="rId10" xr:uid="{F995B162-E08C-46CD-B77B-BCE10E60E7DB}"/>
    <hyperlink ref="B31" r:id="rId11" xr:uid="{E6A193FA-B4F7-44D0-82CB-41670AD6DBAC}"/>
    <hyperlink ref="B32" r:id="rId12" xr:uid="{267E8206-0B03-440C-9464-50BBB91788E6}"/>
    <hyperlink ref="B33" r:id="rId13" xr:uid="{D20B4770-404D-4EBF-AEF0-7D9187212165}"/>
    <hyperlink ref="B34" r:id="rId14" xr:uid="{2705B542-A10C-4514-94E3-B53CC93CC62C}"/>
    <hyperlink ref="B35" r:id="rId15" xr:uid="{8FFBCA5A-1546-4375-8451-E9F92475E9A1}"/>
    <hyperlink ref="B36" r:id="rId16" xr:uid="{72C64B5E-CFB3-4A49-A6A8-3541DF9C6B64}"/>
    <hyperlink ref="B23" r:id="rId17" xr:uid="{39B077BC-9F76-42A0-8A8F-0504403139C4}"/>
  </hyperlinks>
  <printOptions horizontalCentered="1"/>
  <pageMargins left="0.4" right="0.4" top="0.4" bottom="0.4" header="0.3" footer="0.3"/>
  <pageSetup scale="81" fitToHeight="0" orientation="portrait" r:id="rId18"/>
  <headerFooter differentFirst="1">
    <oddFooter>Page &amp;P of &amp;N</oddFooter>
  </headerFooter>
  <drawing r:id="rId19"/>
  <tableParts count="3">
    <tablePart r:id="rId20"/>
    <tablePart r:id="rId21"/>
    <tablePart r:id="rId2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E4917D-B4E2-41EC-A344-CAB929C318ED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00D6369F-E7E4-4C61-9F47-33FFE80F8E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6AF36-0E29-43D5-9042-907F679B35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</vt:lpstr>
      <vt:lpstr>Personal Monthly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2019-03-18T20:41:36Z</dcterms:created>
  <dcterms:modified xsi:type="dcterms:W3CDTF">2020-01-07T21:52:47Z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